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0" yWindow="645" windowWidth="20535" windowHeight="94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2" i="1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1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7"/>
  <c r="A6"/>
  <c r="A5"/>
  <c r="A4"/>
  <c r="A3"/>
  <c r="A2"/>
</calcChain>
</file>

<file path=xl/sharedStrings.xml><?xml version="1.0" encoding="utf-8"?>
<sst xmlns="http://schemas.openxmlformats.org/spreadsheetml/2006/main" count="3" uniqueCount="3">
  <si>
    <t>Cím, szerző, kiadás éve</t>
  </si>
  <si>
    <t>Bolyai János: Appendix, scientia spatii = A térnek absolut igaz tudománya, a mely független Euklides (a priori soha be nem bizonyitható) XI. axiomájától: absolute vera = The science of absolute space Szeged : Polygon, 2002</t>
  </si>
  <si>
    <t>Imreh Szabolcs – Kosztopulosz Andreász Új irányok a kis- és középvállalkozások fejlesztésében - Polygon jegyzet 2008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</si>
</sst>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sz val="11"/>
      <color rgb="FF000000"/>
      <name val="Calibri"/>
    </font>
    <font>
      <sz val="11"/>
      <color rgb="FF632423"/>
      <name val="Arial"/>
    </font>
    <font>
      <sz val="11"/>
      <color rgb="FF000000"/>
      <name val="Calibri"/>
    </font>
    <font>
      <sz val="11"/>
      <color rgb="FF632423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0"/>
      <color theme="10"/>
      <name val="Arial"/>
    </font>
    <font>
      <b/>
      <sz val="11"/>
      <color theme="1" tint="4.9989318521683403E-2"/>
      <name val="Arial"/>
      <family val="2"/>
      <charset val="238"/>
    </font>
    <font>
      <u/>
      <sz val="11"/>
      <color theme="1" tint="4.9989318521683403E-2"/>
      <name val="Arial"/>
      <family val="2"/>
      <charset val="238"/>
    </font>
    <font>
      <sz val="11"/>
      <color theme="1" tint="4.9989318521683403E-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Alignment="1">
      <alignment wrapText="1"/>
    </xf>
    <xf numFmtId="0" fontId="1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1"/>
  <sheetViews>
    <sheetView tabSelected="1" workbookViewId="0">
      <selection activeCell="A22" sqref="A22"/>
    </sheetView>
  </sheetViews>
  <sheetFormatPr defaultColWidth="9.85546875" defaultRowHeight="14.25" customHeight="1"/>
  <cols>
    <col min="1" max="1" width="113.7109375" style="3" customWidth="1"/>
    <col min="2" max="4" width="9.140625" style="3"/>
  </cols>
  <sheetData>
    <row r="1" spans="1:4" ht="15" customHeight="1">
      <c r="A1" s="10" t="s">
        <v>0</v>
      </c>
      <c r="B1" s="6"/>
      <c r="C1" s="4"/>
      <c r="D1" s="4"/>
    </row>
    <row r="2" spans="1:4" ht="15">
      <c r="A2" s="11" t="str">
        <f>HYPERLINK("http://www.math.u-szeged.hu/polygon/informat.htm","Ablonczy Péter - Andrásfai Béla: Infor - Matek (1997)")</f>
        <v>Ablonczy Péter - Andrásfai Béla: Infor - Matek (1997)</v>
      </c>
      <c r="B2" s="6"/>
      <c r="C2" s="4"/>
      <c r="D2" s="4"/>
    </row>
    <row r="3" spans="1:4" ht="15">
      <c r="A3" s="11" t="str">
        <f>HYPERLINK("http://www.math.u-szeged.hu/polygon/bagnemjnemz.html","Bagota Mónika, Németh József, Németh Zoltán: Analízis II. feladatgyûjtemény (2004)")</f>
        <v>Bagota Mónika, Németh József, Németh Zoltán: Analízis II. feladatgyûjtemény (2004)</v>
      </c>
      <c r="B3" s="6"/>
      <c r="C3" s="4"/>
      <c r="D3" s="4"/>
    </row>
    <row r="4" spans="1:4" ht="15">
      <c r="A4" s="11" t="str">
        <f>HYPERLINK("http://www.math.u-szeged.hu/polygon/imreh.htm","Bajalinov Erik - Imreh Balázs: Operációkutatás (2. kiadás, 2005)")</f>
        <v>Bajalinov Erik - Imreh Balázs: Operációkutatás (2. kiadás, 2005)</v>
      </c>
      <c r="B4" s="6"/>
      <c r="C4" s="4"/>
      <c r="D4" s="4"/>
    </row>
    <row r="5" spans="1:4" ht="15">
      <c r="A5" s="11" t="str">
        <f>HYPERLINK("http://www.math.u-szeged.hu/polygon/szeszecz.html","Bálintné Szendrei Mária, Czédli Gábor, Szendrei Ágnes: Absztrakt algebrai feladatok (2005)")</f>
        <v>Bálintné Szendrei Mária, Czédli Gábor, Szendrei Ágnes: Absztrakt algebrai feladatok (2005)</v>
      </c>
      <c r="B5" s="6"/>
      <c r="C5" s="4"/>
      <c r="D5" s="4"/>
    </row>
    <row r="6" spans="1:4" ht="15">
      <c r="A6" s="11" t="str">
        <f>HYPERLINK("http://www.math.u-szeged.hu/polygon/galbar.pdf","Barczy Mátyás, Gáll József: Pénzügyi matematika példatár II. (2010)")</f>
        <v>Barczy Mátyás, Gáll József: Pénzügyi matematika példatár II. (2010)</v>
      </c>
      <c r="B6" s="6"/>
      <c r="C6" s="4"/>
      <c r="D6" s="4"/>
    </row>
    <row r="7" spans="1:4" ht="15">
      <c r="A7" s="11" t="str">
        <f>HYPERLINK("http://www.math.u-szeged.hu/polygon/galbar.pdf","Barczy Mátyás, Gáll József: Pénzügyi matematika példatár II. (2010)")</f>
        <v>Barczy Mátyás, Gáll József: Pénzügyi matematika példatár II. (2010)</v>
      </c>
      <c r="B7" s="6"/>
      <c r="C7" s="4"/>
      <c r="D7" s="4"/>
    </row>
    <row r="8" spans="1:4" ht="29.25" customHeight="1">
      <c r="A8" s="12" t="s">
        <v>1</v>
      </c>
      <c r="B8" s="6"/>
      <c r="C8" s="4"/>
      <c r="D8" s="4"/>
    </row>
    <row r="9" spans="1:4" ht="15">
      <c r="A9" s="11" t="str">
        <f>HYPERLINK("http://www.math.u-szeged.hu/polygon/czesze.htm","Czédli Gábor - Szendrei Ágnes: Geometriai szerkeszthetőség (1997)")</f>
        <v>Czédli Gábor - Szendrei Ágnes: Geometriai szerkeszthetőség (1997)</v>
      </c>
      <c r="B9" s="6"/>
      <c r="C9" s="4"/>
      <c r="D9" s="4"/>
    </row>
    <row r="10" spans="1:4" ht="15">
      <c r="A10" s="11" t="str">
        <f>HYPERLINK("http://www.math.u-szeged.hu/polygon/czedli.htm","Czédli Gábor: Boole - függvények (1995)")</f>
        <v>Czédli Gábor: Boole - függvények (1995)</v>
      </c>
      <c r="B10" s="6"/>
      <c r="C10" s="4"/>
      <c r="D10" s="4"/>
    </row>
    <row r="11" spans="1:4" ht="15">
      <c r="A11" s="11" t="str">
        <f>HYPERLINK("http://www.math.u-szeged.hu/polygon/csakany.htm","Csákány Béla: Diszkrét matematikai játékok (2. kiadás, 2005)")</f>
        <v>Csákány Béla: Diszkrét matematikai játékok (2. kiadás, 2005)</v>
      </c>
      <c r="B11" s="6"/>
      <c r="C11" s="4"/>
      <c r="D11" s="4"/>
    </row>
    <row r="12" spans="1:4" ht="15">
      <c r="A12" s="11" t="str">
        <f>HYPERLINK("http://www.math.u-szeged.hu/polygon/csakanyszint.html","Csákány Béla: Kis matematikai szintézis (2003)")</f>
        <v>Csákány Béla: Kis matematikai szintézis (2003)</v>
      </c>
      <c r="B12" s="6"/>
      <c r="C12" s="4"/>
      <c r="D12" s="4"/>
    </row>
    <row r="13" spans="1:4" ht="15">
      <c r="A13" s="11" t="str">
        <f>HYPERLINK("http://www.math.u-szeged.hu/polygon/csendes.html","Csendes Tibor: Közelítõ és szimbolikus számítások (2007) ")</f>
        <v xml:space="preserve">Csendes Tibor: Közelítõ és szimbolikus számítások (2007) </v>
      </c>
      <c r="B13" s="6"/>
      <c r="C13" s="4"/>
      <c r="D13" s="4"/>
    </row>
    <row r="14" spans="1:4" ht="15">
      <c r="A14" s="11" t="str">
        <f>HYPERLINK("http://www.math.u-szeged.hu/polygon/csikoskiss.pdf","Csikós Balázs, Kiss György: Projektív geometria (2011)")</f>
        <v>Csikós Balázs, Kiss György: Projektív geometria (2011)</v>
      </c>
      <c r="B14" s="6"/>
      <c r="C14" s="4"/>
      <c r="D14" s="4"/>
    </row>
    <row r="15" spans="1:4" ht="15">
      <c r="A15" s="11" t="str">
        <f>HYPERLINK("http://www.typotex.hu/konyv/fejezetek_a_valoszinusegelmeletbol","Csörgő Sándor: Fejezetek a valószínűségelméletből, Polygon, 2011")</f>
        <v>Csörgő Sándor: Fejezetek a valószínűségelméletből, Polygon, 2011</v>
      </c>
      <c r="B15" s="6"/>
      <c r="C15" s="4"/>
      <c r="D15" s="4"/>
    </row>
    <row r="16" spans="1:4" ht="15">
      <c r="A16" s="11" t="str">
        <f>HYPERLINK("http://www.math.u-szeged.hu/polygon/es2.html","Erdõs Pál - Surányi János: Válogatott fejezetek a számelméletbõl (2. átdolgozott kiadás) (2004)")</f>
        <v>Erdõs Pál - Surányi János: Válogatott fejezetek a számelméletbõl (2. átdolgozott kiadás) (2004)</v>
      </c>
      <c r="B16" s="6"/>
      <c r="C16" s="4"/>
      <c r="D16" s="4"/>
    </row>
    <row r="17" spans="1:4" ht="15">
      <c r="A17" s="11" t="str">
        <f>HYPERLINK("http://www.math.u-szeged.hu/polygon/fulop.htm","Fülöp Zoltán: Formális nyelvek és szintaktikus elemzésük (3. kiadás, 2005)")</f>
        <v>Fülöp Zoltán: Formális nyelvek és szintaktikus elemzésük (3. kiadás, 2005)</v>
      </c>
      <c r="B17" s="6"/>
      <c r="C17" s="4"/>
      <c r="D17" s="4"/>
    </row>
    <row r="18" spans="1:4" ht="15">
      <c r="A18" s="11" t="str">
        <f>HYPERLINK("http://www.math.u-szeged.hu/polygon/ghorvlangi.pdf","G. Horváth Ákos, Lángi Zsolt: Kombinatorikus geometria (2011)")</f>
        <v>G. Horváth Ákos, Lángi Zsolt: Kombinatorikus geometria (2011)</v>
      </c>
      <c r="B18" s="6"/>
      <c r="C18" s="4"/>
      <c r="D18" s="4"/>
    </row>
    <row r="19" spans="1:4" ht="15">
      <c r="A19" s="11" t="str">
        <f>HYPERLINK("http://www.math.u-szeged.hu/polygon/papgal.pdf","Gáll József, Pap Gyula: Bevezetés a pénzügyi matematikába (2010)")</f>
        <v>Gáll József, Pap Gyula: Bevezetés a pénzügyi matematikába (2010)</v>
      </c>
      <c r="B19" s="6"/>
      <c r="C19" s="4"/>
      <c r="D19" s="4"/>
    </row>
    <row r="20" spans="1:4" ht="15">
      <c r="A20" s="11" t="str">
        <f>HYPERLINK("http://www.math.u-szeged.hu/polygon/gecseg.html","Gécseg Ferenc: Automaták és formális nyelvek (2005)")</f>
        <v>Gécseg Ferenc: Automaták és formális nyelvek (2005)</v>
      </c>
      <c r="B20" s="6"/>
      <c r="C20" s="4"/>
      <c r="D20" s="4"/>
    </row>
    <row r="21" spans="1:4" ht="15">
      <c r="A21" s="11" t="str">
        <f>HYPERLINK("http://www.math.u-szeged.hu/polygon/gyemantgorbe.pdf","Görbe Tamás Ferenc, Gyémánt Iván: Lineáris algebra fizikusoknak (2011)")</f>
        <v>Görbe Tamás Ferenc, Gyémánt Iván: Lineáris algebra fizikusoknak (2011)</v>
      </c>
      <c r="B21" s="6"/>
      <c r="C21" s="4"/>
      <c r="D21" s="4"/>
    </row>
    <row r="22" spans="1:4" ht="15">
      <c r="A22" s="11" t="str">
        <f>HYPERLINK("http://www.math.u-szeged.hu/polygon/hajelemi.htm","Hajnal Péter: Elemi kombinatorikai feladatok (2. kiadás, 2005) (476 old.)")</f>
        <v>Hajnal Péter: Elemi kombinatorikai feladatok (2. kiadás, 2005) (476 old.)</v>
      </c>
      <c r="B22" s="6"/>
      <c r="C22" s="4"/>
      <c r="D22" s="4"/>
    </row>
    <row r="23" spans="1:4" ht="15">
      <c r="A23" s="11" t="str">
        <f>HYPERLINK("http://www.math.u-szeged.hu/polygon/hajgraf2.html","Hajnal Péter: Gráfelmélet (2. kiadás, 2003)")</f>
        <v>Hajnal Péter: Gráfelmélet (2. kiadás, 2003)</v>
      </c>
      <c r="B23" s="6"/>
      <c r="C23" s="4"/>
      <c r="D23" s="4"/>
    </row>
    <row r="24" spans="1:4" ht="15">
      <c r="A24" s="11" t="str">
        <f>HYPERLINK("http://www.math.u-szeged.hu/polygon/hajhalm.html","Hajnal Péter: Halmazrendszerek (2002)")</f>
        <v>Hajnal Péter: Halmazrendszerek (2002)</v>
      </c>
      <c r="B24" s="6"/>
      <c r="C24" s="4"/>
      <c r="D24" s="4"/>
    </row>
    <row r="25" spans="1:4" ht="15">
      <c r="A25" s="11" t="str">
        <f>HYPERLINK("http://www.math.u-szeged.hu/polygon/hajossz.htm","Hajnal Péter: Összeszámlálási problémák (1997)")</f>
        <v>Hajnal Péter: Összeszámlálási problémák (1997)</v>
      </c>
      <c r="B25" s="6"/>
      <c r="C25" s="4"/>
      <c r="D25" s="4"/>
    </row>
    <row r="26" spans="1:4" ht="15">
      <c r="A26" s="11" t="str">
        <f>HYPERLINK("http://www.math.u-szeged.hu/polygon/hatkrima.htm","Hatvani László - Krisztin Tibor - Makay Géza: Dinamikus modellek a közgazdaságban (2001)")</f>
        <v>Hatvani László - Krisztin Tibor - Makay Géza: Dinamikus modellek a közgazdaságban (2001)</v>
      </c>
      <c r="B26" s="6"/>
      <c r="C26" s="4"/>
      <c r="D26" s="4"/>
    </row>
    <row r="27" spans="1:4" ht="15">
      <c r="A27" s="11" t="str">
        <f>HYPERLINK("http://www.math.u-szeged.hu/polygon/hatkrima.htm","Hatvani László - Krisztin Tibor - Makay Géza: Dinamikus modellek a közgazdaságban (2001)")</f>
        <v>Hatvani László - Krisztin Tibor - Makay Géza: Dinamikus modellek a közgazdaságban (2001)</v>
      </c>
      <c r="B27" s="6"/>
      <c r="C27" s="4"/>
      <c r="D27" s="4"/>
    </row>
    <row r="28" spans="1:4" ht="15">
      <c r="A28" s="11" t="str">
        <f>HYPERLINK("http://www.math.u-szeged.hu/polygon/hapi.htm","Hatvani László - Pintér Lajos: Differenciálegyenletes modellek a középiskolában (1997)")</f>
        <v>Hatvani László - Pintér Lajos: Differenciálegyenletes modellek a középiskolában (1997)</v>
      </c>
      <c r="B28" s="6"/>
      <c r="C28" s="4"/>
      <c r="D28" s="4"/>
    </row>
    <row r="29" spans="1:4" ht="15">
      <c r="A29" s="11" t="str">
        <f>HYPERLINK("http://www.math.u-szeged.hu/polygon/boltyjaglom.pdf","I.M. Jaglom, V.G. Boltyanszkij: Konvex alakzatok (2011)")</f>
        <v>I.M. Jaglom, V.G. Boltyanszkij: Konvex alakzatok (2011)</v>
      </c>
      <c r="B29" s="6"/>
      <c r="C29" s="4"/>
      <c r="D29" s="4"/>
    </row>
    <row r="30" spans="1:4" ht="16.5" customHeight="1">
      <c r="A30" s="12" t="s">
        <v>2</v>
      </c>
      <c r="B30" s="6"/>
      <c r="C30" s="4"/>
      <c r="D30" s="4"/>
    </row>
    <row r="31" spans="1:4" ht="17.25" customHeight="1">
      <c r="A31" s="11" t="str">
        <f>HYPERLINK("http://www.math.u-szeged.hu/polygon/hokanedisz.html","Kalmárné Németh Márta - Katonáné Horváth Eszter - Kámán Tamás: Diszkrét matematikai feladatok (2. kiadás, 2005)")</f>
        <v>Kalmárné Németh Márta - Katonáné Horváth Eszter - Kámán Tamás: Diszkrét matematikai feladatok (2. kiadás, 2005)</v>
      </c>
      <c r="B31" s="6"/>
      <c r="C31" s="4"/>
      <c r="D31" s="4"/>
    </row>
    <row r="32" spans="1:4" ht="15">
      <c r="A32" s="13" t="str">
        <f>HYPERLINK("http://www.math.u-szeged.hu/polygon/kerchy.htm","Kérchy László: Bevezetés a véges dimenziós vektorterek elméletébe (1997)")</f>
        <v>Kérchy László: Bevezetés a véges dimenziós vektorterek elméletébe (1997)</v>
      </c>
      <c r="B32" s="6"/>
      <c r="C32" s="4"/>
      <c r="D32" s="4"/>
    </row>
    <row r="33" spans="1:4" ht="15">
      <c r="A33" s="11" t="str">
        <f>HYPERLINK("http://www.math.u-szeged.hu/polygon/kerchyhilb.html","Kérchy László: Hilbert terek operátorai (2004)")</f>
        <v>Kérchy László: Hilbert terek operátorai (2004)</v>
      </c>
      <c r="B33" s="6"/>
      <c r="C33" s="4"/>
      <c r="D33" s="4"/>
    </row>
    <row r="34" spans="1:4" ht="15">
      <c r="A34" s="11" t="str">
        <f>HYPERLINK("http://www.math.u-szeged.hu/polygon/kerchyvalos.html","Kérchy László: Valós- és funkcionálanalízis (2008)")</f>
        <v>Kérchy László: Valós- és funkcionálanalízis (2008)</v>
      </c>
      <c r="B34" s="6"/>
      <c r="C34" s="4"/>
      <c r="D34" s="4"/>
    </row>
    <row r="35" spans="1:4" ht="15">
      <c r="A35" s="11" t="str">
        <f>HYPERLINK("http://www.math.u-szeged.hu/polygon/szokis.htm","Kiss György - Szõnyi Tamás: Véges geometriák (2001)")</f>
        <v>Kiss György - Szõnyi Tamás: Véges geometriák (2001)</v>
      </c>
      <c r="B35" s="6"/>
      <c r="C35" s="4"/>
      <c r="D35" s="4"/>
    </row>
    <row r="36" spans="1:4" ht="15">
      <c r="A36" s="11" t="str">
        <f>HYPERLINK("http://www.math.u-szeged.hu/polygon/klukovit.htm","Klukovits Lajos: Klasszikus és lineáris algebra (2000)")</f>
        <v>Klukovits Lajos: Klasszikus és lineáris algebra (2000)</v>
      </c>
      <c r="B36" s="6"/>
      <c r="C36" s="4"/>
      <c r="D36" s="4"/>
    </row>
    <row r="37" spans="1:4" ht="15">
      <c r="A37" s="11" t="str">
        <f>HYPERLINK("http://www.math.u-szeged.hu/polygon/ProbKal","Kosztolányi József - Pintér Klára - Pintér Lajos - Makay Géza: Matematikai problémakalauz I. (1999)")</f>
        <v>Kosztolányi József - Pintér Klára - Pintér Lajos - Makay Géza: Matematikai problémakalauz I. (1999)</v>
      </c>
      <c r="B37" s="6"/>
      <c r="C37" s="4"/>
      <c r="D37" s="4"/>
    </row>
    <row r="38" spans="1:4" ht="28.5" customHeight="1">
      <c r="A38" s="11" t="str">
        <f>HYPERLINK("http://www.math.u-szeged.hu/polygon/konyvesbolyai.html","Könyves Tóth Kálmán: Elemi geometria kezdőknek (Bolyai Farkas Űrtan elemei kezdőknek című művének újrafogalmazott, jegyzetekkel ellátott kiadása) (2009)")</f>
        <v>Könyves Tóth Kálmán: Elemi geometria kezdőknek (Bolyai Farkas Űrtan elemei kezdőknek című művének újrafogalmazott, jegyzetekkel ellátott kiadása) (2009)</v>
      </c>
      <c r="B38" s="6"/>
      <c r="C38" s="4"/>
      <c r="D38" s="4"/>
    </row>
    <row r="39" spans="1:4" ht="15">
      <c r="A39" s="11" t="str">
        <f>HYPERLINK("http://www.math.u-szeged.hu/polygon/kursze.htm","Kurusa Árpád - Szemõk Árpád: A számítógépes ábrázoló geoemtria alapjai (1999)")</f>
        <v>Kurusa Árpád - Szemõk Árpád: A számítógépes ábrázoló geoemtria alapjai (1999)</v>
      </c>
      <c r="B39" s="6"/>
      <c r="C39" s="4"/>
      <c r="D39" s="4"/>
    </row>
    <row r="40" spans="1:4" ht="15">
      <c r="A40" s="11" t="str">
        <f>HYPERLINK("http://www.math.u-szeged.hu/polygon/kurusa.htm","Kurusa Árpád: Bevezetés a differenciálgeometriába (1998)")</f>
        <v>Kurusa Árpád: Bevezetés a differenciálgeometriába (1998)</v>
      </c>
      <c r="B40" s="6"/>
      <c r="C40" s="4"/>
      <c r="D40" s="4"/>
    </row>
    <row r="41" spans="1:4" ht="15">
      <c r="A41" s="11" t="str">
        <f>HYPERLINK("http://www.math.u-szeged.hu/polygon/leindler.htm","Leindler László: Analízis (2. kiadás, 2004)")</f>
        <v>Leindler László: Analízis (2. kiadás, 2004)</v>
      </c>
      <c r="B41" s="6"/>
      <c r="C41" s="4"/>
      <c r="D41" s="4"/>
    </row>
    <row r="42" spans="1:4" ht="15">
      <c r="A42" s="11" t="str">
        <f>HYPERLINK("http://www.math.u-szeged.hu/polygon/megyesi.htm","Megyesi László: Bevezetés a számelméletbe (2. kiadás, 2005)")</f>
        <v>Megyesi László: Bevezetés a számelméletbe (2. kiadás, 2005)</v>
      </c>
      <c r="B42" s="6"/>
      <c r="C42" s="4"/>
      <c r="D42" s="4"/>
    </row>
    <row r="43" spans="1:4" ht="15">
      <c r="A43" s="11" t="str">
        <f>HYPERLINK("http://www.math.u-szeged.hu/polygon/texbook.htm","Michael Doob: TEX könnyedén (ford. Makay Géza) (2. kiadás, 2005) (103 old.)")</f>
        <v>Michael Doob: TEX könnyedén (ford. Makay Géza) (2. kiadás, 2005) (103 old.)</v>
      </c>
      <c r="B43" s="6"/>
      <c r="C43" s="4"/>
      <c r="D43" s="4"/>
    </row>
    <row r="44" spans="1:4" ht="15">
      <c r="A44" s="11" t="str">
        <f>HYPERLINK("http://www.math.u-szeged.hu/polygon/moriczbevnum.html"," Móricz Ferenc: Bevezetés a numerikus matematikába (2008)")</f>
        <v xml:space="preserve"> Móricz Ferenc: Bevezetés a numerikus matematikába (2008)</v>
      </c>
      <c r="B44" s="6"/>
      <c r="C44" s="4"/>
      <c r="D44" s="4"/>
    </row>
    <row r="45" spans="1:4" ht="15">
      <c r="A45" s="11" t="str">
        <f>HYPERLINK("http://www.math.u-szeged.hu/polygon/moricz2.htm","Móricz Ferenc: Differenciálegyenletek numerikus módszerei (1998)")</f>
        <v>Móricz Ferenc: Differenciálegyenletek numerikus módszerei (1998)</v>
      </c>
      <c r="B45" s="6"/>
      <c r="C45" s="4"/>
      <c r="D45" s="4"/>
    </row>
    <row r="46" spans="1:4" ht="15">
      <c r="A46" s="11" t="str">
        <f>HYPERLINK("http://www.math.u-szeged.hu/polygon/moricz1.htm","Móricz Ferenc: Numerikus módszerek az algebrában és analízisben (1997)")</f>
        <v>Móricz Ferenc: Numerikus módszerek az algebrában és analízisben (1997)</v>
      </c>
      <c r="B46" s="6"/>
      <c r="C46" s="4"/>
      <c r="D46" s="4"/>
    </row>
    <row r="47" spans="1:4" ht="15">
      <c r="A47" s="11" t="str">
        <f>HYPERLINK("http://www.math.u-szeged.hu/polygon/nemethzojoanal1.html","Németh József, Németh Zoltán: Analízis I. feladatgyűjtemény (2008)")</f>
        <v>Németh József, Németh Zoltán: Analízis I. feladatgyűjtemény (2008)</v>
      </c>
      <c r="B47" s="6"/>
      <c r="C47" s="4"/>
      <c r="D47" s="4"/>
    </row>
    <row r="48" spans="1:4" ht="15">
      <c r="A48" s="11" t="str">
        <f>HYPERLINK("http://www.math.u-szeged.hu/polygon/nemethvarga.html","Németh József, Varga Antal: Az integrálról (2007)")</f>
        <v>Németh József, Varga Antal: Az integrálról (2007)</v>
      </c>
      <c r="B48" s="6"/>
      <c r="C48" s="4"/>
      <c r="D48" s="4"/>
    </row>
    <row r="49" spans="1:4" ht="15">
      <c r="A49" s="11" t="str">
        <f>HYPERLINK("http://www.math.u-szeged.hu/polygon/nemethjsorok.html","Németh József: Elõadások a végtelen sorokról (2002)")</f>
        <v>Németh József: Elõadások a végtelen sorokról (2002)</v>
      </c>
      <c r="B49" s="6"/>
      <c r="C49" s="4"/>
      <c r="D49" s="4"/>
    </row>
    <row r="50" spans="1:4" ht="15">
      <c r="A50" s="11" t="str">
        <f>HYPERLINK("http://www.math.u-szeged.hu/polygon/nemethj.htm","Németh József: Integrálszámítás példatár (2. kiadás, 1998)")</f>
        <v>Németh József: Integrálszámítás példatár (2. kiadás, 1998)</v>
      </c>
      <c r="B50" s="6"/>
      <c r="C50" s="4"/>
      <c r="D50" s="4"/>
    </row>
    <row r="51" spans="1:4" ht="15">
      <c r="A51" s="11" t="str">
        <f>HYPERLINK("http://www.math.u-szeged.hu/polygon/nemethzhat.html","Németh Zoltán: Határérték és folytonosság (2007)")</f>
        <v>Németh Zoltán: Határérték és folytonosság (2007)</v>
      </c>
      <c r="B51" s="6"/>
      <c r="C51" s="4"/>
      <c r="D51" s="4"/>
    </row>
    <row r="52" spans="1:4" ht="15">
      <c r="A52" s="11" t="str">
        <f>HYPERLINK("http://www.math.u-szeged.hu/polygon/nemetz.htm","Nemetz Tibor - Wintsche Gergely: Valószínûség statisztika mindenkinek (1998)")</f>
        <v>Nemetz Tibor - Wintsche Gergely: Valószínûség statisztika mindenkinek (1998)</v>
      </c>
      <c r="B52" s="6"/>
      <c r="C52" s="4"/>
      <c r="D52" s="4"/>
    </row>
    <row r="53" spans="1:4" ht="28.5" customHeight="1">
      <c r="A53" s="11" t="str">
        <f>HYPERLINK("http://www.math.u-szeged.hu/polygon/renyizs.pdf","Rényi Zsuzsanna: Dialógusok egy matematikusról (Rényi Alfréd emberi portréja barátai s egykori tanítványai visszaemlékezésének tükrében) (2013)")</f>
        <v>Rényi Zsuzsanna: Dialógusok egy matematikusról (Rényi Alfréd emberi portréja barátai s egykori tanítványai visszaemlékezésének tükrében) (2013)</v>
      </c>
      <c r="B53" s="6"/>
      <c r="C53" s="4"/>
      <c r="D53" s="4"/>
    </row>
    <row r="54" spans="1:4" ht="15">
      <c r="A54" s="11" t="str">
        <f>HYPERLINK("http://www.math.u-szeged.hu/polygon/stacho.html","Stacho László: Bevezetés a többváltozós komplex függvénytanba (2005)")</f>
        <v>Stacho László: Bevezetés a többváltozós komplex függvénytanba (2005)</v>
      </c>
      <c r="B54" s="6"/>
      <c r="C54" s="4"/>
      <c r="D54" s="4"/>
    </row>
    <row r="55" spans="1:4" ht="15">
      <c r="A55" s="11" t="str">
        <f>HYPERLINK("http://www.math.u-szeged.hu/polygon/szavihar.htm","Szabó László - Viharos László: Az életbiztosítás alapjai (2001)")</f>
        <v>Szabó László - Viharos László: Az életbiztosítás alapjai (2001)</v>
      </c>
      <c r="B55" s="6"/>
      <c r="C55" s="4"/>
      <c r="D55" s="4"/>
    </row>
    <row r="56" spans="1:4" ht="15">
      <c r="A56" s="11" t="str">
        <f>HYPERLINK("http://www.math.u-szeged.hu/polygon/szabolinalg.html","Szabó László: Bevezetés a lineáris algebrába (2003)")</f>
        <v>Szabó László: Bevezetés a lineáris algebrába (2003)</v>
      </c>
      <c r="B56" s="6"/>
      <c r="C56" s="4"/>
      <c r="D56" s="4"/>
    </row>
    <row r="57" spans="1:4" ht="15">
      <c r="A57" s="11" t="str">
        <f>HYPERLINK("http://www.math.u-szeged.hu/polygon/fraktal.htm","Szabó László: Ismerkedés a fraktálok matematikájával (2. kiadás, 2005)")</f>
        <v>Szabó László: Ismerkedés a fraktálok matematikájával (2. kiadás, 2005)</v>
      </c>
      <c r="B57" s="6"/>
      <c r="C57" s="4"/>
      <c r="D57" s="4"/>
    </row>
    <row r="58" spans="1:4" ht="15">
      <c r="A58" s="11" t="str">
        <f>HYPERLINK("http://www.math.u-szeged.hu/polygon/szabolkomb.html","Szabó László: Kombinatorikus geometeria és geometriai algoritmusok (2003)")</f>
        <v>Szabó László: Kombinatorikus geometeria és geometriai algoritmusok (2003)</v>
      </c>
      <c r="B58" s="6"/>
      <c r="C58" s="4"/>
      <c r="D58" s="4"/>
    </row>
    <row r="59" spans="1:4" ht="15">
      <c r="A59" s="11" t="str">
        <f>HYPERLINK("http://www.math.u-szeged.hu/polygon/kalmarium.html","Szabó Péter Gábor: Kalmárium, Kalmár László levelezése magyar matematikusokkal (2005)")</f>
        <v>Szabó Péter Gábor: Kalmárium, Kalmár László levelezése magyar matematikusokkal (2005)</v>
      </c>
      <c r="B59" s="6"/>
      <c r="C59" s="4"/>
      <c r="D59" s="4"/>
    </row>
    <row r="60" spans="1:4" ht="15">
      <c r="A60" s="11" t="str">
        <f>HYPERLINK("http://www.math.u-szeged.hu/polygon/kalmarium.html","Szabó Péter Gábor: Kalmárium, Kalmár László levelezése magyar matematikusokkal II. (2008)")</f>
        <v>Szabó Péter Gábor: Kalmárium, Kalmár László levelezése magyar matematikusokkal II. (2008)</v>
      </c>
      <c r="B60" s="6"/>
      <c r="C60" s="4"/>
      <c r="D60" s="4"/>
    </row>
    <row r="61" spans="1:4" ht="15">
      <c r="A61" s="11" t="str">
        <f>HYPERLINK("http://www.math.u-szeged.hu/polygon/szabopgnlp.html","Szabó Péter Gábor: Nemlineáris programozás (2007)")</f>
        <v>Szabó Péter Gábor: Nemlineáris programozás (2007)</v>
      </c>
      <c r="B61" s="6"/>
      <c r="C61" s="4"/>
      <c r="D61" s="4"/>
    </row>
    <row r="62" spans="1:4" ht="15">
      <c r="A62" s="11" t="str">
        <f>HYPERLINK("http://www.math.u-szeged.hu/polygon/szabokalk1tk.html","Szabó Tamás: Kalkulus I. tankönyv (2004)")</f>
        <v>Szabó Tamás: Kalkulus I. tankönyv (2004)</v>
      </c>
      <c r="B62" s="6"/>
      <c r="C62" s="4"/>
      <c r="D62" s="4"/>
    </row>
    <row r="63" spans="1:4" ht="15">
      <c r="A63" s="11" t="str">
        <f>HYPERLINK("http://www.math.u-szeged.hu/polygon/szabokalk2inf.html","Szabó Tamás: Kalkulus II. példatár informatikusoknak (2008)")</f>
        <v>Szabó Tamás: Kalkulus II. példatár informatikusoknak (2008)</v>
      </c>
      <c r="B63" s="6"/>
      <c r="C63" s="4"/>
      <c r="D63" s="4"/>
    </row>
    <row r="64" spans="1:4" ht="15">
      <c r="A64" s="11" t="str">
        <f>HYPERLINK("http://www.math.u-szeged.hu/polygon/szabokalk2mumat.pdf","Szabó Tamás: Kalkulus II. példatár mérnökinformatikusoknak (2012)")</f>
        <v>Szabó Tamás: Kalkulus II. példatár mérnökinformatikusoknak (2012)</v>
      </c>
      <c r="B64" s="6"/>
      <c r="C64" s="4"/>
      <c r="D64" s="4"/>
    </row>
    <row r="65" spans="1:4" ht="15">
      <c r="A65" s="11" t="str">
        <f>HYPERLINK("http://www.math.u-szeged.hu/polygon/szenassy.html","Szénássy Barna: A magyarországi matematika története a 20. század elejéig (2008)")</f>
        <v>Szénássy Barna: A magyarországi matematika története a 20. század elejéig (2008)</v>
      </c>
      <c r="B65" s="6"/>
      <c r="C65" s="4"/>
      <c r="D65" s="4"/>
    </row>
    <row r="66" spans="1:4" ht="15">
      <c r="A66" s="11" t="str">
        <f>HYPERLINK("http://www.math.u-szeged.hu/polygon/szedisz.htm","Szendrei Ágnes: Diszkrét matematika, logika, algebra, kombinatorika (6. kiadás, 2004)")</f>
        <v>Szendrei Ágnes: Diszkrét matematika, logika, algebra, kombinatorika (6. kiadás, 2004)</v>
      </c>
      <c r="B66" s="6"/>
      <c r="C66" s="4"/>
      <c r="D66" s="4"/>
    </row>
    <row r="67" spans="1:4" ht="15">
      <c r="A67" s="11" t="str">
        <f>HYPERLINK("http://www.math.u-szeged.hu/polygon/sznagy.html","Szõkefalvi Nagy Béla: Valós függvények és függvénysorok (2002)")</f>
        <v>Szõkefalvi Nagy Béla: Valós függvények és függvénysorok (2002)</v>
      </c>
      <c r="B67" s="6"/>
      <c r="C67" s="4"/>
      <c r="D67" s="4"/>
    </row>
    <row r="68" spans="1:4" ht="15">
      <c r="A68" s="11" t="str">
        <f>HYPERLINK("http://www.math.u-szeged.hu/polygon/szokekerchy.pdf","Szőkefalvi Nagy Béla: Komplex függvénytan, Kérchy László függelékével (2008)")</f>
        <v>Szőkefalvi Nagy Béla: Komplex függvénytan, Kérchy László függelékével (2008)</v>
      </c>
      <c r="B68" s="6"/>
      <c r="C68" s="4"/>
      <c r="D68" s="4"/>
    </row>
    <row r="69" spans="1:4" ht="15">
      <c r="A69" s="11" t="str">
        <f>HYPERLINK("http://www.math.u-szeged.hu/polygon/terjeki.htm","Terjéki József: Differenciálegyenletek (1997)")</f>
        <v>Terjéki József: Differenciálegyenletek (1997)</v>
      </c>
      <c r="B69" s="6"/>
      <c r="C69" s="4"/>
      <c r="D69" s="4"/>
    </row>
    <row r="70" spans="1:4" ht="15">
      <c r="A70" s="11" t="str">
        <f>HYPERLINK("http://www.math.u-szeged.hu/polygon/totik.htm","Totik Vilmos: Halmazelméleti feladatok és tételek (1997)")</f>
        <v>Totik Vilmos: Halmazelméleti feladatok és tételek (1997)</v>
      </c>
      <c r="B70" s="6"/>
      <c r="C70" s="4"/>
      <c r="D70" s="4"/>
    </row>
    <row r="71" spans="1:4" ht="15">
      <c r="A71" s="11" t="str">
        <f>HYPERLINK("http://www.math.u-szeged.hu/polygon/varmonostory.html","Vármonostory Endre: Bevezetés a matematikába (2007)")</f>
        <v>Vármonostory Endre: Bevezetés a matematikába (2007)</v>
      </c>
      <c r="B71" s="6"/>
      <c r="C71" s="4"/>
      <c r="D71" s="4"/>
    </row>
    <row r="72" spans="1:4" ht="15">
      <c r="A72" s="14" t="str">
        <f>HYPERLINK("http://www.math.u-szeged.hu/polygon/viharossztoch.html","Viharos László: A sztochasztika alapjai (2008)")</f>
        <v>Viharos László: A sztochasztika alapjai (2008)</v>
      </c>
      <c r="B72" s="6"/>
      <c r="C72" s="4"/>
      <c r="D72" s="4"/>
    </row>
    <row r="73" spans="1:4" ht="15">
      <c r="A73" s="7"/>
      <c r="B73" s="4"/>
      <c r="C73" s="4"/>
      <c r="D73"/>
    </row>
    <row r="74" spans="1:4" ht="15">
      <c r="A74" s="7"/>
      <c r="B74" s="4"/>
      <c r="C74" s="4"/>
      <c r="D74"/>
    </row>
    <row r="75" spans="1:4" ht="15">
      <c r="A75" s="7"/>
      <c r="B75" s="4"/>
      <c r="C75" s="4"/>
      <c r="D75"/>
    </row>
    <row r="76" spans="1:4" ht="15">
      <c r="A76" s="7"/>
      <c r="B76" s="4"/>
      <c r="C76" s="4"/>
      <c r="D76"/>
    </row>
    <row r="77" spans="1:4" ht="15">
      <c r="A77" s="7"/>
      <c r="B77" s="4"/>
      <c r="C77" s="4"/>
      <c r="D77"/>
    </row>
    <row r="78" spans="1:4" ht="15">
      <c r="A78" s="7"/>
      <c r="B78" s="4"/>
      <c r="C78" s="4"/>
      <c r="D78"/>
    </row>
    <row r="79" spans="1:4" ht="15">
      <c r="A79" s="7"/>
      <c r="B79" s="4"/>
      <c r="C79" s="4"/>
      <c r="D79"/>
    </row>
    <row r="80" spans="1:4" ht="15">
      <c r="A80" s="7"/>
      <c r="B80" s="4"/>
      <c r="C80" s="4"/>
      <c r="D80"/>
    </row>
    <row r="81" spans="1:4" ht="15">
      <c r="A81" s="8"/>
      <c r="B81" s="4"/>
      <c r="C81" s="4"/>
      <c r="D81"/>
    </row>
    <row r="82" spans="1:4" ht="14.25" customHeight="1">
      <c r="A82" s="9"/>
    </row>
    <row r="83" spans="1:4" ht="14.25" customHeight="1">
      <c r="A83" s="9"/>
    </row>
    <row r="84" spans="1:4" ht="14.25" customHeight="1">
      <c r="A84" s="9"/>
    </row>
    <row r="85" spans="1:4" ht="14.25" customHeight="1">
      <c r="A85" s="9"/>
    </row>
    <row r="86" spans="1:4" ht="14.25" customHeight="1">
      <c r="A86" s="9"/>
    </row>
    <row r="87" spans="1:4" ht="14.25" customHeight="1">
      <c r="A87" s="9"/>
    </row>
    <row r="88" spans="1:4" ht="14.25" customHeight="1">
      <c r="A88" s="9"/>
    </row>
    <row r="89" spans="1:4" ht="14.25" customHeight="1">
      <c r="A89" s="9"/>
    </row>
    <row r="90" spans="1:4" ht="14.25" customHeight="1">
      <c r="A90" s="9"/>
    </row>
    <row r="91" spans="1:4" ht="14.25" customHeight="1">
      <c r="A9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/>
  </sheetViews>
  <sheetFormatPr defaultColWidth="9.85546875" defaultRowHeight="15" customHeight="1"/>
  <sheetData>
    <row r="1" spans="1:6">
      <c r="A1" s="5"/>
      <c r="B1" s="5"/>
      <c r="C1" s="5"/>
      <c r="D1" s="5"/>
      <c r="E1" s="5"/>
      <c r="F1" s="5"/>
    </row>
    <row r="2" spans="1:6">
      <c r="A2" s="5"/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  <row r="28" spans="1:6">
      <c r="A28" s="5"/>
      <c r="B28" s="5"/>
      <c r="C28" s="5"/>
      <c r="D28" s="5"/>
      <c r="E28" s="5"/>
      <c r="F28" s="5"/>
    </row>
    <row r="29" spans="1:6">
      <c r="A29" s="5"/>
      <c r="B29" s="5"/>
      <c r="C29" s="5"/>
      <c r="D29" s="5"/>
      <c r="E29" s="5"/>
      <c r="F29" s="5"/>
    </row>
    <row r="30" spans="1:6">
      <c r="A30" s="5"/>
      <c r="B30" s="5"/>
      <c r="C30" s="5"/>
      <c r="D30" s="5"/>
      <c r="E30" s="5"/>
      <c r="F30" s="5"/>
    </row>
    <row r="31" spans="1:6">
      <c r="A31" s="5"/>
      <c r="B31" s="5"/>
      <c r="C31" s="5"/>
      <c r="D31" s="5"/>
      <c r="E31" s="5"/>
      <c r="F31" s="5"/>
    </row>
    <row r="32" spans="1:6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1"/>
      <c r="D72" s="5"/>
      <c r="E72" s="5"/>
      <c r="F72" s="5"/>
    </row>
    <row r="73" spans="1:6">
      <c r="A73" s="5"/>
      <c r="B73" s="5"/>
      <c r="C73" s="2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/>
  </sheetViews>
  <sheetFormatPr defaultColWidth="9.85546875" defaultRowHeight="15" customHeight="1"/>
  <sheetData>
    <row r="1" spans="1:6">
      <c r="A1" s="5"/>
      <c r="B1" s="5"/>
      <c r="C1" s="5"/>
      <c r="D1" s="5"/>
      <c r="E1" s="5"/>
      <c r="F1" s="5"/>
    </row>
    <row r="2" spans="1:6">
      <c r="A2" s="5"/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2013-04-26T06:53:38Z</cp:lastPrinted>
  <dcterms:modified xsi:type="dcterms:W3CDTF">2013-04-26T06:56:19Z</dcterms:modified>
</cp:coreProperties>
</file>